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zFernando\Desktop\"/>
    </mc:Choice>
  </mc:AlternateContent>
  <bookViews>
    <workbookView xWindow="0" yWindow="0" windowWidth="19200" windowHeight="7230"/>
  </bookViews>
  <sheets>
    <sheet name="Plan1" sheetId="1" r:id="rId1"/>
    <sheet name="Plan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H8" i="1"/>
  <c r="D9" i="1"/>
  <c r="J8" i="1"/>
  <c r="J68" i="1"/>
  <c r="J69" i="1"/>
  <c r="J70" i="1"/>
  <c r="J71" i="1"/>
  <c r="J72" i="1"/>
  <c r="J73" i="1"/>
  <c r="J74" i="1"/>
  <c r="J75" i="1"/>
  <c r="J76" i="1"/>
  <c r="J77" i="1"/>
  <c r="J78" i="1"/>
  <c r="J79" i="1"/>
  <c r="J62" i="1"/>
  <c r="J63" i="1"/>
  <c r="J64" i="1"/>
  <c r="J65" i="1"/>
  <c r="J66" i="1"/>
  <c r="J67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9" i="1"/>
  <c r="D10" i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G8" i="1" l="1"/>
  <c r="G9" i="1" l="1"/>
  <c r="K8" i="1"/>
  <c r="E11" i="1"/>
  <c r="E72" i="1"/>
  <c r="E62" i="1"/>
  <c r="E12" i="1"/>
  <c r="E44" i="1"/>
  <c r="E33" i="1"/>
  <c r="E47" i="1"/>
  <c r="E54" i="1"/>
  <c r="E65" i="1"/>
  <c r="E8" i="1"/>
  <c r="F8" i="1"/>
  <c r="E79" i="1"/>
  <c r="E26" i="1"/>
  <c r="E41" i="1"/>
  <c r="E27" i="1"/>
  <c r="E15" i="1"/>
  <c r="E30" i="1"/>
  <c r="E55" i="1"/>
  <c r="E66" i="1"/>
  <c r="E38" i="1"/>
  <c r="E57" i="1"/>
  <c r="E75" i="1"/>
  <c r="E77" i="1"/>
  <c r="E36" i="1"/>
  <c r="E13" i="1"/>
  <c r="E23" i="1"/>
  <c r="E31" i="1"/>
  <c r="E40" i="1"/>
  <c r="E56" i="1"/>
  <c r="E67" i="1"/>
  <c r="E74" i="1"/>
  <c r="E22" i="1"/>
  <c r="E32" i="1"/>
  <c r="E46" i="1"/>
  <c r="E78" i="1"/>
  <c r="E45" i="1"/>
  <c r="E24" i="1"/>
  <c r="E69" i="1"/>
  <c r="E76" i="1"/>
  <c r="E18" i="1"/>
  <c r="E58" i="1"/>
  <c r="E61" i="1"/>
  <c r="E51" i="1"/>
  <c r="E25" i="1"/>
  <c r="E34" i="1"/>
  <c r="E42" i="1"/>
  <c r="E48" i="1"/>
  <c r="E70" i="1"/>
  <c r="E17" i="1"/>
  <c r="E68" i="1"/>
  <c r="E20" i="1"/>
  <c r="E35" i="1"/>
  <c r="E14" i="1"/>
  <c r="E19" i="1"/>
  <c r="E52" i="1"/>
  <c r="E37" i="1"/>
  <c r="E21" i="1"/>
  <c r="E73" i="1"/>
  <c r="E43" i="1"/>
  <c r="E50" i="1"/>
  <c r="E28" i="1"/>
  <c r="E10" i="1"/>
  <c r="E39" i="1"/>
  <c r="E53" i="1"/>
  <c r="E16" i="1"/>
  <c r="E59" i="1"/>
  <c r="E29" i="1"/>
  <c r="E63" i="1"/>
  <c r="E64" i="1"/>
  <c r="E60" i="1"/>
  <c r="E49" i="1"/>
  <c r="E9" i="1"/>
  <c r="F9" i="1" s="1"/>
  <c r="E71" i="1"/>
  <c r="G10" i="1" l="1"/>
  <c r="K9" i="1"/>
  <c r="F10" i="1" l="1"/>
  <c r="H10" i="1" s="1"/>
  <c r="K10" i="1" l="1"/>
  <c r="G11" i="1"/>
  <c r="F11" i="1"/>
  <c r="H11" i="1" s="1"/>
  <c r="G12" i="1" l="1"/>
  <c r="F12" i="1"/>
  <c r="H12" i="1" s="1"/>
  <c r="K11" i="1"/>
  <c r="G13" i="1" l="1"/>
  <c r="K12" i="1"/>
  <c r="F13" i="1"/>
  <c r="H13" i="1" s="1"/>
  <c r="G14" i="1" l="1"/>
  <c r="K13" i="1"/>
  <c r="F14" i="1"/>
  <c r="H14" i="1" s="1"/>
  <c r="G15" i="1" l="1"/>
  <c r="K14" i="1"/>
  <c r="F15" i="1"/>
  <c r="H15" i="1" s="1"/>
  <c r="K15" i="1" l="1"/>
  <c r="G16" i="1"/>
  <c r="F16" i="1" s="1"/>
  <c r="H16" i="1" s="1"/>
  <c r="G17" i="1" l="1"/>
  <c r="K16" i="1"/>
  <c r="F17" i="1"/>
  <c r="H17" i="1" s="1"/>
  <c r="G18" i="1" l="1"/>
  <c r="K17" i="1"/>
  <c r="F18" i="1"/>
  <c r="H18" i="1" s="1"/>
  <c r="G19" i="1" l="1"/>
  <c r="K18" i="1"/>
  <c r="F19" i="1"/>
  <c r="H19" i="1" s="1"/>
  <c r="K19" i="1" l="1"/>
  <c r="G20" i="1"/>
  <c r="F20" i="1" s="1"/>
  <c r="H20" i="1" s="1"/>
  <c r="K20" i="1" l="1"/>
  <c r="G21" i="1"/>
  <c r="F21" i="1" s="1"/>
  <c r="H21" i="1" s="1"/>
  <c r="G22" i="1" l="1"/>
  <c r="K21" i="1"/>
  <c r="F22" i="1"/>
  <c r="H22" i="1" s="1"/>
  <c r="K22" i="1" l="1"/>
  <c r="G23" i="1"/>
  <c r="F23" i="1"/>
  <c r="H23" i="1" s="1"/>
  <c r="G24" i="1" l="1"/>
  <c r="K23" i="1"/>
  <c r="F24" i="1"/>
  <c r="H24" i="1" s="1"/>
  <c r="K24" i="1" l="1"/>
  <c r="G25" i="1"/>
  <c r="F25" i="1" s="1"/>
  <c r="H25" i="1" s="1"/>
  <c r="G26" i="1" l="1"/>
  <c r="K25" i="1"/>
  <c r="F26" i="1"/>
  <c r="H26" i="1" s="1"/>
  <c r="G27" i="1" l="1"/>
  <c r="K26" i="1"/>
  <c r="F27" i="1"/>
  <c r="H27" i="1" s="1"/>
  <c r="K27" i="1" l="1"/>
  <c r="G28" i="1"/>
  <c r="F28" i="1" s="1"/>
  <c r="H28" i="1" s="1"/>
  <c r="K28" i="1" l="1"/>
  <c r="G29" i="1"/>
  <c r="F29" i="1" s="1"/>
  <c r="H29" i="1" s="1"/>
  <c r="K29" i="1" l="1"/>
  <c r="G30" i="1"/>
  <c r="F30" i="1"/>
  <c r="H30" i="1" s="1"/>
  <c r="K30" i="1" l="1"/>
  <c r="G31" i="1"/>
  <c r="F31" i="1"/>
  <c r="H31" i="1" s="1"/>
  <c r="G32" i="1" l="1"/>
  <c r="K31" i="1"/>
  <c r="F32" i="1"/>
  <c r="H32" i="1" s="1"/>
  <c r="G33" i="1" l="1"/>
  <c r="K32" i="1"/>
  <c r="F33" i="1"/>
  <c r="H33" i="1" s="1"/>
  <c r="G34" i="1" l="1"/>
  <c r="K33" i="1"/>
  <c r="F34" i="1"/>
  <c r="H34" i="1" s="1"/>
  <c r="K34" i="1" l="1"/>
  <c r="G35" i="1"/>
  <c r="F35" i="1"/>
  <c r="H35" i="1" s="1"/>
  <c r="K35" i="1" l="1"/>
  <c r="G36" i="1"/>
  <c r="F36" i="1"/>
  <c r="H36" i="1" s="1"/>
  <c r="K36" i="1" l="1"/>
  <c r="G37" i="1"/>
  <c r="F37" i="1"/>
  <c r="H37" i="1" s="1"/>
  <c r="K37" i="1" l="1"/>
  <c r="G38" i="1"/>
  <c r="F38" i="1"/>
  <c r="H38" i="1" s="1"/>
  <c r="K38" i="1" l="1"/>
  <c r="G39" i="1"/>
  <c r="F39" i="1"/>
  <c r="H39" i="1" s="1"/>
  <c r="K39" i="1" l="1"/>
  <c r="G40" i="1"/>
  <c r="F40" i="1"/>
  <c r="H40" i="1" s="1"/>
  <c r="G41" i="1" l="1"/>
  <c r="K40" i="1"/>
  <c r="F41" i="1"/>
  <c r="H41" i="1" s="1"/>
  <c r="G42" i="1" l="1"/>
  <c r="K41" i="1"/>
  <c r="F42" i="1"/>
  <c r="H42" i="1" s="1"/>
  <c r="K42" i="1" l="1"/>
  <c r="G43" i="1"/>
  <c r="F43" i="1"/>
  <c r="H43" i="1" s="1"/>
  <c r="K43" i="1" l="1"/>
  <c r="G44" i="1"/>
  <c r="F44" i="1"/>
  <c r="H44" i="1" s="1"/>
  <c r="K44" i="1" l="1"/>
  <c r="G45" i="1"/>
  <c r="F45" i="1"/>
  <c r="H45" i="1" s="1"/>
  <c r="K45" i="1" l="1"/>
  <c r="G46" i="1"/>
  <c r="F46" i="1"/>
  <c r="H46" i="1" s="1"/>
  <c r="G47" i="1" l="1"/>
  <c r="K46" i="1"/>
  <c r="F47" i="1"/>
  <c r="H47" i="1" s="1"/>
  <c r="K47" i="1" l="1"/>
  <c r="G48" i="1"/>
  <c r="F48" i="1"/>
  <c r="H48" i="1" s="1"/>
  <c r="K48" i="1" l="1"/>
  <c r="G49" i="1"/>
  <c r="F49" i="1" s="1"/>
  <c r="H49" i="1" s="1"/>
  <c r="G50" i="1" l="1"/>
  <c r="K49" i="1"/>
  <c r="F50" i="1"/>
  <c r="H50" i="1" s="1"/>
  <c r="K50" i="1" l="1"/>
  <c r="G51" i="1"/>
  <c r="F51" i="1" s="1"/>
  <c r="H51" i="1" s="1"/>
  <c r="G52" i="1" l="1"/>
  <c r="K51" i="1"/>
  <c r="F52" i="1"/>
  <c r="H52" i="1" s="1"/>
  <c r="K52" i="1" l="1"/>
  <c r="G53" i="1"/>
  <c r="F53" i="1" s="1"/>
  <c r="H53" i="1" s="1"/>
  <c r="K53" i="1" l="1"/>
  <c r="G54" i="1"/>
  <c r="F54" i="1"/>
  <c r="H54" i="1" s="1"/>
  <c r="G55" i="1" l="1"/>
  <c r="F55" i="1" s="1"/>
  <c r="H55" i="1" s="1"/>
  <c r="K54" i="1"/>
  <c r="K55" i="1" l="1"/>
  <c r="G56" i="1"/>
  <c r="F56" i="1"/>
  <c r="H56" i="1" s="1"/>
  <c r="K56" i="1" l="1"/>
  <c r="G57" i="1"/>
  <c r="F57" i="1"/>
  <c r="H57" i="1" s="1"/>
  <c r="K57" i="1" l="1"/>
  <c r="G58" i="1"/>
  <c r="F58" i="1"/>
  <c r="H58" i="1" s="1"/>
  <c r="K58" i="1" l="1"/>
  <c r="G59" i="1"/>
  <c r="F59" i="1"/>
  <c r="H59" i="1" s="1"/>
  <c r="G60" i="1" l="1"/>
  <c r="F60" i="1" s="1"/>
  <c r="H60" i="1" s="1"/>
  <c r="K59" i="1"/>
  <c r="G61" i="1" l="1"/>
  <c r="K60" i="1"/>
  <c r="F61" i="1"/>
  <c r="H61" i="1" s="1"/>
  <c r="G62" i="1" l="1"/>
  <c r="F62" i="1" s="1"/>
  <c r="H62" i="1" s="1"/>
  <c r="K61" i="1"/>
  <c r="G63" i="1" l="1"/>
  <c r="K62" i="1"/>
  <c r="F63" i="1"/>
  <c r="H63" i="1" s="1"/>
  <c r="K63" i="1" l="1"/>
  <c r="G64" i="1"/>
  <c r="F64" i="1"/>
  <c r="H64" i="1" s="1"/>
  <c r="G65" i="1" l="1"/>
  <c r="F65" i="1" s="1"/>
  <c r="H65" i="1" s="1"/>
  <c r="K64" i="1"/>
  <c r="K65" i="1" l="1"/>
  <c r="G66" i="1"/>
  <c r="F66" i="1"/>
  <c r="H66" i="1" s="1"/>
  <c r="K66" i="1" l="1"/>
  <c r="G67" i="1"/>
  <c r="F67" i="1"/>
  <c r="H67" i="1" s="1"/>
  <c r="G68" i="1" l="1"/>
  <c r="F68" i="1" s="1"/>
  <c r="H68" i="1" s="1"/>
  <c r="K67" i="1"/>
  <c r="G69" i="1" l="1"/>
  <c r="K68" i="1"/>
  <c r="F69" i="1"/>
  <c r="H69" i="1" s="1"/>
  <c r="G70" i="1" l="1"/>
  <c r="F70" i="1" s="1"/>
  <c r="H70" i="1" s="1"/>
  <c r="K69" i="1"/>
  <c r="K70" i="1" l="1"/>
  <c r="G71" i="1"/>
  <c r="F71" i="1"/>
  <c r="H71" i="1" s="1"/>
  <c r="K71" i="1" l="1"/>
  <c r="G72" i="1"/>
  <c r="F72" i="1" s="1"/>
  <c r="H72" i="1" s="1"/>
  <c r="K72" i="1" l="1"/>
  <c r="G73" i="1"/>
  <c r="F73" i="1"/>
  <c r="H73" i="1" s="1"/>
  <c r="G74" i="1" l="1"/>
  <c r="K73" i="1"/>
  <c r="F74" i="1"/>
  <c r="H74" i="1" s="1"/>
  <c r="G75" i="1" l="1"/>
  <c r="F75" i="1" s="1"/>
  <c r="H75" i="1" s="1"/>
  <c r="K74" i="1"/>
  <c r="K75" i="1" l="1"/>
  <c r="G76" i="1"/>
  <c r="F76" i="1"/>
  <c r="H76" i="1" s="1"/>
  <c r="K76" i="1" l="1"/>
  <c r="G77" i="1"/>
  <c r="F77" i="1"/>
  <c r="H77" i="1" s="1"/>
  <c r="G78" i="1" l="1"/>
  <c r="F78" i="1" s="1"/>
  <c r="H78" i="1" s="1"/>
  <c r="K77" i="1"/>
  <c r="K78" i="1" l="1"/>
  <c r="G79" i="1"/>
  <c r="F79" i="1"/>
  <c r="H79" i="1" s="1"/>
  <c r="K79" i="1" l="1"/>
  <c r="F5" i="1" s="1"/>
  <c r="J5" i="1" s="1"/>
</calcChain>
</file>

<file path=xl/sharedStrings.xml><?xml version="1.0" encoding="utf-8"?>
<sst xmlns="http://schemas.openxmlformats.org/spreadsheetml/2006/main" count="19" uniqueCount="13">
  <si>
    <t>Valor do Empréstimo</t>
  </si>
  <si>
    <t>Prazo</t>
  </si>
  <si>
    <t>Parcela</t>
  </si>
  <si>
    <t>Juros</t>
  </si>
  <si>
    <t>Pagamentos</t>
  </si>
  <si>
    <t>Amortizações</t>
  </si>
  <si>
    <t>Saldo Devedor</t>
  </si>
  <si>
    <t>IOF</t>
  </si>
  <si>
    <t>Data</t>
  </si>
  <si>
    <t>Dias</t>
  </si>
  <si>
    <t>Valor Entregue</t>
  </si>
  <si>
    <t>Valor Financiado</t>
  </si>
  <si>
    <t>IOF Financiado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</si>
</sst>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74" formatCode="_-&quot;R$&quot;\ * #,##0.000_-;\-&quot;R$&quot;\ * #,##0.000_-;_-&quot;R$&quot;\ * &quot;-&quot;???_-;_-@_-"/>
    <numFmt numFmtId="176" formatCode="_-&quot;R$&quot;\ * #,##0.00_-;\-&quot;R$&quot;\ * #,##0.00_-;_-&quot;R$&quot;\ * &quot;-&quot;?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10" fontId="0" fillId="0" borderId="3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8" fontId="0" fillId="0" borderId="0" xfId="0" applyNumberFormat="1"/>
    <xf numFmtId="44" fontId="0" fillId="0" borderId="0" xfId="1" applyFont="1" applyAlignment="1">
      <alignment horizontal="center"/>
    </xf>
    <xf numFmtId="14" fontId="0" fillId="0" borderId="1" xfId="0" applyNumberFormat="1" applyBorder="1" applyAlignment="1">
      <alignment horizontal="center"/>
    </xf>
    <xf numFmtId="44" fontId="0" fillId="0" borderId="0" xfId="1" applyFont="1"/>
    <xf numFmtId="44" fontId="0" fillId="0" borderId="0" xfId="0" applyNumberFormat="1"/>
    <xf numFmtId="44" fontId="0" fillId="2" borderId="4" xfId="1" applyFont="1" applyFill="1" applyBorder="1" applyAlignment="1">
      <alignment horizontal="center"/>
    </xf>
    <xf numFmtId="174" fontId="0" fillId="0" borderId="0" xfId="0" applyNumberFormat="1"/>
    <xf numFmtId="8" fontId="0" fillId="0" borderId="6" xfId="1" applyNumberFormat="1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44" fontId="0" fillId="0" borderId="1" xfId="0" applyNumberFormat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44" fontId="0" fillId="0" borderId="4" xfId="0" applyNumberFormat="1" applyBorder="1" applyAlignment="1">
      <alignment horizontal="center"/>
    </xf>
    <xf numFmtId="44" fontId="0" fillId="0" borderId="5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44" fontId="0" fillId="0" borderId="8" xfId="1" applyFont="1" applyBorder="1" applyAlignment="1">
      <alignment horizontal="center"/>
    </xf>
    <xf numFmtId="14" fontId="0" fillId="0" borderId="8" xfId="0" applyNumberFormat="1" applyBorder="1"/>
    <xf numFmtId="44" fontId="0" fillId="0" borderId="8" xfId="0" applyNumberFormat="1" applyBorder="1" applyAlignment="1">
      <alignment horizontal="center"/>
    </xf>
    <xf numFmtId="176" fontId="0" fillId="0" borderId="8" xfId="0" applyNumberFormat="1" applyBorder="1" applyAlignment="1">
      <alignment horizontal="center"/>
    </xf>
    <xf numFmtId="44" fontId="0" fillId="0" borderId="8" xfId="1" applyFont="1" applyBorder="1" applyAlignment="1">
      <alignment horizontal="center"/>
    </xf>
    <xf numFmtId="44" fontId="0" fillId="0" borderId="8" xfId="1" applyFont="1" applyBorder="1"/>
    <xf numFmtId="0" fontId="0" fillId="2" borderId="8" xfId="0" applyFill="1" applyBorder="1" applyAlignment="1">
      <alignment horizontal="center"/>
    </xf>
    <xf numFmtId="44" fontId="0" fillId="2" borderId="8" xfId="1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7" xfId="0" applyBorder="1" applyAlignment="1"/>
    <xf numFmtId="44" fontId="0" fillId="0" borderId="9" xfId="0" applyNumberFormat="1" applyBorder="1" applyAlignment="1">
      <alignment horizontal="center"/>
    </xf>
    <xf numFmtId="44" fontId="0" fillId="0" borderId="10" xfId="0" applyNumberForma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M79"/>
  <sheetViews>
    <sheetView tabSelected="1" workbookViewId="0">
      <selection activeCell="H9" sqref="H9:I9"/>
    </sheetView>
  </sheetViews>
  <sheetFormatPr defaultRowHeight="15" x14ac:dyDescent="0.25"/>
  <cols>
    <col min="3" max="3" width="11.5703125" customWidth="1"/>
    <col min="4" max="4" width="10.7109375" style="1" bestFit="1" customWidth="1"/>
    <col min="5" max="5" width="22.85546875" style="9" customWidth="1"/>
    <col min="6" max="6" width="15.85546875" style="1" bestFit="1" customWidth="1"/>
    <col min="7" max="7" width="11.42578125" style="1" bestFit="1" customWidth="1"/>
    <col min="8" max="8" width="9.140625" style="1"/>
    <col min="9" max="9" width="9.5703125" bestFit="1" customWidth="1"/>
    <col min="10" max="10" width="9.5703125" style="1" bestFit="1" customWidth="1"/>
    <col min="11" max="11" width="10.5703125" style="11" bestFit="1" customWidth="1"/>
    <col min="12" max="12" width="9.5703125" bestFit="1" customWidth="1"/>
    <col min="13" max="13" width="10.5703125" bestFit="1" customWidth="1"/>
  </cols>
  <sheetData>
    <row r="3" spans="3:13" ht="15.75" thickBot="1" x14ac:dyDescent="0.3">
      <c r="E3" s="32"/>
      <c r="F3" s="32"/>
      <c r="G3" s="32"/>
      <c r="H3" s="32"/>
    </row>
    <row r="4" spans="3:13" ht="15.75" thickBot="1" x14ac:dyDescent="0.3">
      <c r="D4" s="6" t="s">
        <v>8</v>
      </c>
      <c r="E4" s="13" t="s">
        <v>10</v>
      </c>
      <c r="F4" s="6" t="s">
        <v>12</v>
      </c>
      <c r="G4" s="6" t="s">
        <v>1</v>
      </c>
      <c r="H4" s="6" t="s">
        <v>2</v>
      </c>
      <c r="I4" s="7" t="s">
        <v>3</v>
      </c>
      <c r="J4" s="18" t="s">
        <v>11</v>
      </c>
      <c r="K4" s="19"/>
    </row>
    <row r="5" spans="3:13" ht="15.75" thickBot="1" x14ac:dyDescent="0.3">
      <c r="D5" s="10">
        <v>42139</v>
      </c>
      <c r="E5" s="4">
        <v>1000</v>
      </c>
      <c r="F5" s="17">
        <f>PMT(I5,G5,-SUM(K8:K79),0,0)*60</f>
        <v>32.290783466657729</v>
      </c>
      <c r="G5" s="3">
        <v>72</v>
      </c>
      <c r="H5" s="15">
        <v>28.68</v>
      </c>
      <c r="I5" s="16">
        <v>2.2200000000000001E-2</v>
      </c>
      <c r="J5" s="20">
        <f>E5+F5</f>
        <v>1032.2907834666578</v>
      </c>
      <c r="K5" s="21"/>
    </row>
    <row r="7" spans="3:13" x14ac:dyDescent="0.25">
      <c r="C7" s="29" t="s">
        <v>8</v>
      </c>
      <c r="D7" s="29" t="s">
        <v>2</v>
      </c>
      <c r="E7" s="30" t="s">
        <v>4</v>
      </c>
      <c r="F7" s="29" t="s">
        <v>5</v>
      </c>
      <c r="G7" s="29" t="s">
        <v>3</v>
      </c>
      <c r="H7" s="31" t="s">
        <v>6</v>
      </c>
      <c r="I7" s="31"/>
      <c r="J7" s="29" t="s">
        <v>9</v>
      </c>
      <c r="K7" s="30" t="s">
        <v>7</v>
      </c>
    </row>
    <row r="8" spans="3:13" x14ac:dyDescent="0.25">
      <c r="C8" s="24">
        <v>42170</v>
      </c>
      <c r="D8" s="22">
        <v>1</v>
      </c>
      <c r="E8" s="23">
        <f>$H$5</f>
        <v>28.68</v>
      </c>
      <c r="F8" s="25">
        <f>E8-G8</f>
        <v>6.48</v>
      </c>
      <c r="G8" s="26">
        <f>E5*I5</f>
        <v>22.2</v>
      </c>
      <c r="H8" s="27">
        <f>1000+G8</f>
        <v>1022.2</v>
      </c>
      <c r="I8" s="27"/>
      <c r="J8" s="22">
        <f>_xlfn.DAYS(C8,D5)</f>
        <v>31</v>
      </c>
      <c r="K8" s="28">
        <f>H8*(J8*0.00137)/100</f>
        <v>0.43412833999999995</v>
      </c>
      <c r="L8" s="14"/>
      <c r="M8" s="12"/>
    </row>
    <row r="9" spans="3:13" x14ac:dyDescent="0.25">
      <c r="C9" s="24">
        <v>42200</v>
      </c>
      <c r="D9" s="22">
        <f>D8+1</f>
        <v>2</v>
      </c>
      <c r="E9" s="23">
        <f>$H$5</f>
        <v>28.68</v>
      </c>
      <c r="F9" s="25">
        <f>E9-G9</f>
        <v>5.9871599999999994</v>
      </c>
      <c r="G9" s="26">
        <f>H8*$I$5</f>
        <v>22.69284</v>
      </c>
      <c r="H9" s="33">
        <f>H8-F9</f>
        <v>1016.21284</v>
      </c>
      <c r="I9" s="34"/>
      <c r="J9" s="22">
        <f>_xlfn.DAYS(C9,C8)</f>
        <v>30</v>
      </c>
      <c r="K9" s="28">
        <f t="shared" ref="K9:K72" si="0">H9*(J9*0.00137)/100</f>
        <v>0.41766347723999997</v>
      </c>
      <c r="L9" s="14"/>
    </row>
    <row r="10" spans="3:13" x14ac:dyDescent="0.25">
      <c r="C10" s="24">
        <v>42231</v>
      </c>
      <c r="D10" s="22">
        <f>D9+1</f>
        <v>3</v>
      </c>
      <c r="E10" s="23">
        <f>$H$5</f>
        <v>28.68</v>
      </c>
      <c r="F10" s="25">
        <f t="shared" ref="F10:F73" si="1">E10-G10</f>
        <v>6.1200749519999995</v>
      </c>
      <c r="G10" s="26">
        <f>H9*$I$5</f>
        <v>22.559925048</v>
      </c>
      <c r="H10" s="33">
        <f t="shared" ref="H10:H22" si="2">H9-F10</f>
        <v>1010.092765048</v>
      </c>
      <c r="I10" s="34"/>
      <c r="J10" s="22">
        <f t="shared" ref="J10:J22" si="3">_xlfn.DAYS(C10,C9)</f>
        <v>31</v>
      </c>
      <c r="K10" s="28">
        <f t="shared" si="0"/>
        <v>0.4289863973158855</v>
      </c>
      <c r="L10" s="14"/>
    </row>
    <row r="11" spans="3:13" x14ac:dyDescent="0.25">
      <c r="C11" s="24">
        <v>42262</v>
      </c>
      <c r="D11" s="22">
        <f t="shared" ref="D11:D22" si="4">D10+1</f>
        <v>4</v>
      </c>
      <c r="E11" s="23">
        <f>$H$5</f>
        <v>28.68</v>
      </c>
      <c r="F11" s="25">
        <f t="shared" si="1"/>
        <v>6.2559406159343993</v>
      </c>
      <c r="G11" s="26">
        <f>H10*$I$5</f>
        <v>22.4240593840656</v>
      </c>
      <c r="H11" s="33">
        <f t="shared" si="2"/>
        <v>1003.8368244320657</v>
      </c>
      <c r="I11" s="34"/>
      <c r="J11" s="22">
        <f t="shared" si="3"/>
        <v>31</v>
      </c>
      <c r="K11" s="28">
        <f t="shared" si="0"/>
        <v>0.42632949933629827</v>
      </c>
      <c r="L11" s="14"/>
    </row>
    <row r="12" spans="3:13" x14ac:dyDescent="0.25">
      <c r="C12" s="24">
        <v>42292</v>
      </c>
      <c r="D12" s="22">
        <f t="shared" si="4"/>
        <v>5</v>
      </c>
      <c r="E12" s="23">
        <f>$H$5</f>
        <v>28.68</v>
      </c>
      <c r="F12" s="25">
        <f t="shared" si="1"/>
        <v>6.3948224976081391</v>
      </c>
      <c r="G12" s="26">
        <f>H11*$I$5</f>
        <v>22.285177502391861</v>
      </c>
      <c r="H12" s="33">
        <f t="shared" si="2"/>
        <v>997.44200193445749</v>
      </c>
      <c r="I12" s="34"/>
      <c r="J12" s="22">
        <f t="shared" si="3"/>
        <v>30</v>
      </c>
      <c r="K12" s="28">
        <f t="shared" si="0"/>
        <v>0.40994866279506198</v>
      </c>
      <c r="L12" s="14"/>
    </row>
    <row r="13" spans="3:13" x14ac:dyDescent="0.25">
      <c r="C13" s="24">
        <v>42323</v>
      </c>
      <c r="D13" s="22">
        <f t="shared" si="4"/>
        <v>6</v>
      </c>
      <c r="E13" s="23">
        <f>$H$5</f>
        <v>28.68</v>
      </c>
      <c r="F13" s="25">
        <f t="shared" si="1"/>
        <v>6.5367875570550424</v>
      </c>
      <c r="G13" s="26">
        <f>H12*$I$5</f>
        <v>22.143212442944957</v>
      </c>
      <c r="H13" s="33">
        <f t="shared" si="2"/>
        <v>990.90521437740244</v>
      </c>
      <c r="I13" s="34"/>
      <c r="J13" s="22">
        <f t="shared" si="3"/>
        <v>31</v>
      </c>
      <c r="K13" s="28">
        <f t="shared" si="0"/>
        <v>0.4208374445460828</v>
      </c>
      <c r="L13" s="14"/>
    </row>
    <row r="14" spans="3:13" x14ac:dyDescent="0.25">
      <c r="C14" s="24">
        <v>42353</v>
      </c>
      <c r="D14" s="22">
        <f t="shared" si="4"/>
        <v>7</v>
      </c>
      <c r="E14" s="23">
        <f>$H$5</f>
        <v>28.68</v>
      </c>
      <c r="F14" s="25">
        <f t="shared" si="1"/>
        <v>6.681904240821666</v>
      </c>
      <c r="G14" s="26">
        <f>H13*$I$5</f>
        <v>21.998095759178334</v>
      </c>
      <c r="H14" s="33">
        <f t="shared" si="2"/>
        <v>984.22331013658072</v>
      </c>
      <c r="I14" s="34"/>
      <c r="J14" s="22">
        <f t="shared" si="3"/>
        <v>30</v>
      </c>
      <c r="K14" s="28">
        <f t="shared" si="0"/>
        <v>0.40451578046613462</v>
      </c>
      <c r="L14" s="14"/>
    </row>
    <row r="15" spans="3:13" x14ac:dyDescent="0.25">
      <c r="C15" s="24">
        <v>42384</v>
      </c>
      <c r="D15" s="22">
        <f t="shared" si="4"/>
        <v>8</v>
      </c>
      <c r="E15" s="23">
        <f>$H$5</f>
        <v>28.68</v>
      </c>
      <c r="F15" s="25">
        <f t="shared" si="1"/>
        <v>6.8302425149679067</v>
      </c>
      <c r="G15" s="26">
        <f>H14*$I$5</f>
        <v>21.849757485032093</v>
      </c>
      <c r="H15" s="33">
        <f t="shared" si="2"/>
        <v>977.39306762161277</v>
      </c>
      <c r="I15" s="34"/>
      <c r="J15" s="22">
        <f t="shared" si="3"/>
        <v>31</v>
      </c>
      <c r="K15" s="28">
        <f t="shared" si="0"/>
        <v>0.41509883581889889</v>
      </c>
      <c r="L15" s="14"/>
    </row>
    <row r="16" spans="3:13" x14ac:dyDescent="0.25">
      <c r="C16" s="24">
        <v>42415</v>
      </c>
      <c r="D16" s="22">
        <f t="shared" si="4"/>
        <v>9</v>
      </c>
      <c r="E16" s="23">
        <f>$H$5</f>
        <v>28.68</v>
      </c>
      <c r="F16" s="25">
        <f t="shared" si="1"/>
        <v>6.9818738988001954</v>
      </c>
      <c r="G16" s="26">
        <f>H15*$I$5</f>
        <v>21.698126101199804</v>
      </c>
      <c r="H16" s="33">
        <f t="shared" si="2"/>
        <v>970.41119372281253</v>
      </c>
      <c r="I16" s="34"/>
      <c r="J16" s="22">
        <f t="shared" si="3"/>
        <v>31</v>
      </c>
      <c r="K16" s="28">
        <f t="shared" si="0"/>
        <v>0.41213363397407837</v>
      </c>
      <c r="L16" s="14"/>
    </row>
    <row r="17" spans="3:12" x14ac:dyDescent="0.25">
      <c r="C17" s="24">
        <v>42444</v>
      </c>
      <c r="D17" s="22">
        <f t="shared" si="4"/>
        <v>10</v>
      </c>
      <c r="E17" s="23">
        <f>$H$5</f>
        <v>28.68</v>
      </c>
      <c r="F17" s="25">
        <f t="shared" si="1"/>
        <v>7.1368714993535605</v>
      </c>
      <c r="G17" s="26">
        <f>H16*$I$5</f>
        <v>21.543128500646439</v>
      </c>
      <c r="H17" s="33">
        <f t="shared" si="2"/>
        <v>963.27432222345897</v>
      </c>
      <c r="I17" s="34"/>
      <c r="J17" s="22">
        <f t="shared" si="3"/>
        <v>29</v>
      </c>
      <c r="K17" s="28">
        <f t="shared" si="0"/>
        <v>0.38270888821938021</v>
      </c>
      <c r="L17" s="14"/>
    </row>
    <row r="18" spans="3:12" x14ac:dyDescent="0.25">
      <c r="C18" s="24">
        <v>42475</v>
      </c>
      <c r="D18" s="22">
        <f t="shared" si="4"/>
        <v>11</v>
      </c>
      <c r="E18" s="23">
        <f>$H$5</f>
        <v>28.68</v>
      </c>
      <c r="F18" s="25">
        <f t="shared" si="1"/>
        <v>7.2953100466392087</v>
      </c>
      <c r="G18" s="26">
        <f>H17*$I$5</f>
        <v>21.384689953360791</v>
      </c>
      <c r="H18" s="33">
        <f t="shared" si="2"/>
        <v>955.97901217681977</v>
      </c>
      <c r="I18" s="34"/>
      <c r="J18" s="22">
        <f t="shared" si="3"/>
        <v>31</v>
      </c>
      <c r="K18" s="28">
        <f t="shared" si="0"/>
        <v>0.40600428647149528</v>
      </c>
      <c r="L18" s="14"/>
    </row>
    <row r="19" spans="3:12" x14ac:dyDescent="0.25">
      <c r="C19" s="24">
        <v>42505</v>
      </c>
      <c r="D19" s="22">
        <f t="shared" si="4"/>
        <v>12</v>
      </c>
      <c r="E19" s="23">
        <f>$H$5</f>
        <v>28.68</v>
      </c>
      <c r="F19" s="25">
        <f t="shared" si="1"/>
        <v>7.4572659296745982</v>
      </c>
      <c r="G19" s="26">
        <f>H18*$I$5</f>
        <v>21.222734070325401</v>
      </c>
      <c r="H19" s="33">
        <f t="shared" si="2"/>
        <v>948.52174624714519</v>
      </c>
      <c r="I19" s="34"/>
      <c r="J19" s="22">
        <f t="shared" si="3"/>
        <v>30</v>
      </c>
      <c r="K19" s="28">
        <f t="shared" si="0"/>
        <v>0.38984243770757665</v>
      </c>
      <c r="L19" s="14"/>
    </row>
    <row r="20" spans="3:12" x14ac:dyDescent="0.25">
      <c r="C20" s="24">
        <v>42536</v>
      </c>
      <c r="D20" s="22">
        <f t="shared" si="4"/>
        <v>13</v>
      </c>
      <c r="E20" s="23">
        <f>$H$5</f>
        <v>28.68</v>
      </c>
      <c r="F20" s="25">
        <f t="shared" si="1"/>
        <v>7.622817233313377</v>
      </c>
      <c r="G20" s="26">
        <f>H19*$I$5</f>
        <v>21.057182766686623</v>
      </c>
      <c r="H20" s="33">
        <f t="shared" si="2"/>
        <v>940.89892901383178</v>
      </c>
      <c r="I20" s="34"/>
      <c r="J20" s="22">
        <f t="shared" si="3"/>
        <v>31</v>
      </c>
      <c r="K20" s="28">
        <f t="shared" si="0"/>
        <v>0.39959977515217432</v>
      </c>
      <c r="L20" s="14"/>
    </row>
    <row r="21" spans="3:12" x14ac:dyDescent="0.25">
      <c r="C21" s="24">
        <v>42566</v>
      </c>
      <c r="D21" s="22">
        <f t="shared" si="4"/>
        <v>14</v>
      </c>
      <c r="E21" s="23">
        <f>$H$5</f>
        <v>28.68</v>
      </c>
      <c r="F21" s="25">
        <f t="shared" si="1"/>
        <v>7.7920437758929317</v>
      </c>
      <c r="G21" s="26">
        <f>H20*$I$5</f>
        <v>20.887956224107068</v>
      </c>
      <c r="H21" s="33">
        <f t="shared" si="2"/>
        <v>933.10688523793885</v>
      </c>
      <c r="I21" s="34"/>
      <c r="J21" s="22">
        <f t="shared" si="3"/>
        <v>30</v>
      </c>
      <c r="K21" s="28">
        <f t="shared" si="0"/>
        <v>0.38350692983279289</v>
      </c>
      <c r="L21" s="14"/>
    </row>
    <row r="22" spans="3:12" x14ac:dyDescent="0.25">
      <c r="C22" s="24">
        <v>42597</v>
      </c>
      <c r="D22" s="22">
        <f t="shared" si="4"/>
        <v>15</v>
      </c>
      <c r="E22" s="23">
        <f>$H$5</f>
        <v>28.68</v>
      </c>
      <c r="F22" s="25">
        <f t="shared" si="1"/>
        <v>7.9650271477177554</v>
      </c>
      <c r="G22" s="26">
        <f>H21*$I$5</f>
        <v>20.714972852282244</v>
      </c>
      <c r="H22" s="33">
        <f t="shared" si="2"/>
        <v>925.14185809022115</v>
      </c>
      <c r="I22" s="34"/>
      <c r="J22" s="22">
        <f t="shared" si="3"/>
        <v>31</v>
      </c>
      <c r="K22" s="28">
        <f t="shared" si="0"/>
        <v>0.39290774713091686</v>
      </c>
      <c r="L22" s="14"/>
    </row>
    <row r="23" spans="3:12" x14ac:dyDescent="0.25">
      <c r="C23" s="24">
        <v>42628</v>
      </c>
      <c r="D23" s="22">
        <f t="shared" ref="D23:D61" si="5">D22+1</f>
        <v>16</v>
      </c>
      <c r="E23" s="23">
        <f>$H$5</f>
        <v>28.68</v>
      </c>
      <c r="F23" s="25">
        <f t="shared" si="1"/>
        <v>8.1418507503970901</v>
      </c>
      <c r="G23" s="26">
        <f>H22*$I$5</f>
        <v>20.53814924960291</v>
      </c>
      <c r="H23" s="33">
        <f t="shared" ref="H23:H61" si="6">H22-F23</f>
        <v>917.00000733982404</v>
      </c>
      <c r="I23" s="34"/>
      <c r="J23" s="22">
        <f t="shared" ref="J23:J61" si="7">_xlfn.DAYS(C23,C22)</f>
        <v>31</v>
      </c>
      <c r="K23" s="28">
        <f t="shared" si="0"/>
        <v>0.38944990311722322</v>
      </c>
      <c r="L23" s="14"/>
    </row>
    <row r="24" spans="3:12" x14ac:dyDescent="0.25">
      <c r="C24" s="24">
        <v>42658</v>
      </c>
      <c r="D24" s="22">
        <f t="shared" si="5"/>
        <v>17</v>
      </c>
      <c r="E24" s="23">
        <f>$H$5</f>
        <v>28.68</v>
      </c>
      <c r="F24" s="25">
        <f t="shared" si="1"/>
        <v>8.322599837055904</v>
      </c>
      <c r="G24" s="26">
        <f>H23*$I$5</f>
        <v>20.357400162944096</v>
      </c>
      <c r="H24" s="33">
        <f t="shared" si="6"/>
        <v>908.67740750276812</v>
      </c>
      <c r="I24" s="34"/>
      <c r="J24" s="22">
        <f t="shared" si="7"/>
        <v>30</v>
      </c>
      <c r="K24" s="28">
        <f t="shared" si="0"/>
        <v>0.37346641448363771</v>
      </c>
      <c r="L24" s="14"/>
    </row>
    <row r="25" spans="3:12" x14ac:dyDescent="0.25">
      <c r="C25" s="24">
        <v>42689</v>
      </c>
      <c r="D25" s="22">
        <f t="shared" si="5"/>
        <v>18</v>
      </c>
      <c r="E25" s="23">
        <f>$H$5</f>
        <v>28.68</v>
      </c>
      <c r="F25" s="25">
        <f t="shared" si="1"/>
        <v>8.5073615534385461</v>
      </c>
      <c r="G25" s="26">
        <f>H24*$I$5</f>
        <v>20.172638446561454</v>
      </c>
      <c r="H25" s="33">
        <f t="shared" si="6"/>
        <v>900.17004594932962</v>
      </c>
      <c r="I25" s="34"/>
      <c r="J25" s="22">
        <f t="shared" si="7"/>
        <v>31</v>
      </c>
      <c r="K25" s="28">
        <f t="shared" si="0"/>
        <v>0.38230221851468021</v>
      </c>
      <c r="L25" s="14"/>
    </row>
    <row r="26" spans="3:12" x14ac:dyDescent="0.25">
      <c r="C26" s="24">
        <v>42719</v>
      </c>
      <c r="D26" s="22">
        <f t="shared" si="5"/>
        <v>19</v>
      </c>
      <c r="E26" s="23">
        <f>$H$5</f>
        <v>28.68</v>
      </c>
      <c r="F26" s="25">
        <f t="shared" si="1"/>
        <v>8.6962249799248816</v>
      </c>
      <c r="G26" s="26">
        <f>H25*$I$5</f>
        <v>19.983775020075118</v>
      </c>
      <c r="H26" s="33">
        <f t="shared" si="6"/>
        <v>891.47382096940476</v>
      </c>
      <c r="I26" s="34"/>
      <c r="J26" s="22">
        <f t="shared" si="7"/>
        <v>30</v>
      </c>
      <c r="K26" s="28">
        <f t="shared" si="0"/>
        <v>0.36639574041842538</v>
      </c>
      <c r="L26" s="14"/>
    </row>
    <row r="27" spans="3:12" x14ac:dyDescent="0.25">
      <c r="C27" s="24">
        <v>42750</v>
      </c>
      <c r="D27" s="22">
        <f t="shared" si="5"/>
        <v>20</v>
      </c>
      <c r="E27" s="23">
        <f>$H$5</f>
        <v>28.68</v>
      </c>
      <c r="F27" s="25">
        <f t="shared" si="1"/>
        <v>8.889281174479212</v>
      </c>
      <c r="G27" s="26">
        <f>H26*$I$5</f>
        <v>19.790718825520788</v>
      </c>
      <c r="H27" s="33">
        <f t="shared" si="6"/>
        <v>882.58453979492549</v>
      </c>
      <c r="I27" s="34"/>
      <c r="J27" s="22">
        <f t="shared" si="7"/>
        <v>31</v>
      </c>
      <c r="K27" s="28">
        <f t="shared" si="0"/>
        <v>0.3748336540509048</v>
      </c>
      <c r="L27" s="14"/>
    </row>
    <row r="28" spans="3:12" x14ac:dyDescent="0.25">
      <c r="C28" s="24">
        <v>42781</v>
      </c>
      <c r="D28" s="22">
        <f t="shared" si="5"/>
        <v>21</v>
      </c>
      <c r="E28" s="23">
        <f>$H$5</f>
        <v>28.68</v>
      </c>
      <c r="F28" s="25">
        <f t="shared" si="1"/>
        <v>9.0866232165526526</v>
      </c>
      <c r="G28" s="26">
        <f>H27*$I$5</f>
        <v>19.593376783447347</v>
      </c>
      <c r="H28" s="33">
        <f t="shared" si="6"/>
        <v>873.49791657837284</v>
      </c>
      <c r="I28" s="34"/>
      <c r="J28" s="22">
        <f t="shared" si="7"/>
        <v>31</v>
      </c>
      <c r="K28" s="28">
        <f t="shared" si="0"/>
        <v>0.37097456517083488</v>
      </c>
      <c r="L28" s="14"/>
    </row>
    <row r="29" spans="3:12" x14ac:dyDescent="0.25">
      <c r="C29" s="24">
        <v>42809</v>
      </c>
      <c r="D29" s="22">
        <f t="shared" si="5"/>
        <v>22</v>
      </c>
      <c r="E29" s="23">
        <f>$H$5</f>
        <v>28.68</v>
      </c>
      <c r="F29" s="25">
        <f t="shared" si="1"/>
        <v>9.288346251960121</v>
      </c>
      <c r="G29" s="26">
        <f>H28*$I$5</f>
        <v>19.391653748039879</v>
      </c>
      <c r="H29" s="33">
        <f t="shared" si="6"/>
        <v>864.20957032641275</v>
      </c>
      <c r="I29" s="34"/>
      <c r="J29" s="22">
        <f t="shared" si="7"/>
        <v>28</v>
      </c>
      <c r="K29" s="28">
        <f t="shared" si="0"/>
        <v>0.33151079117721188</v>
      </c>
      <c r="L29" s="14"/>
    </row>
    <row r="30" spans="3:12" x14ac:dyDescent="0.25">
      <c r="C30" s="24">
        <v>42840</v>
      </c>
      <c r="D30" s="22">
        <f t="shared" si="5"/>
        <v>23</v>
      </c>
      <c r="E30" s="23">
        <f>$H$5</f>
        <v>28.68</v>
      </c>
      <c r="F30" s="25">
        <f t="shared" si="1"/>
        <v>9.4945475387536362</v>
      </c>
      <c r="G30" s="26">
        <f>H29*$I$5</f>
        <v>19.185452461246363</v>
      </c>
      <c r="H30" s="33">
        <f t="shared" si="6"/>
        <v>854.71502278765911</v>
      </c>
      <c r="I30" s="34"/>
      <c r="J30" s="22">
        <f t="shared" si="7"/>
        <v>31</v>
      </c>
      <c r="K30" s="28">
        <f t="shared" si="0"/>
        <v>0.36299747017791878</v>
      </c>
      <c r="L30" s="14"/>
    </row>
    <row r="31" spans="3:12" x14ac:dyDescent="0.25">
      <c r="C31" s="24">
        <v>42870</v>
      </c>
      <c r="D31" s="22">
        <f t="shared" si="5"/>
        <v>24</v>
      </c>
      <c r="E31" s="23">
        <f>$H$5</f>
        <v>28.68</v>
      </c>
      <c r="F31" s="25">
        <f t="shared" si="1"/>
        <v>9.7053264941139652</v>
      </c>
      <c r="G31" s="26">
        <f>H30*$I$5</f>
        <v>18.974673505886035</v>
      </c>
      <c r="H31" s="33">
        <f t="shared" si="6"/>
        <v>845.00969629354518</v>
      </c>
      <c r="I31" s="34"/>
      <c r="J31" s="22">
        <f t="shared" si="7"/>
        <v>30</v>
      </c>
      <c r="K31" s="28">
        <f t="shared" si="0"/>
        <v>0.34729898517664709</v>
      </c>
      <c r="L31" s="14"/>
    </row>
    <row r="32" spans="3:12" x14ac:dyDescent="0.25">
      <c r="C32" s="24">
        <v>42901</v>
      </c>
      <c r="D32" s="22">
        <f t="shared" si="5"/>
        <v>25</v>
      </c>
      <c r="E32" s="23">
        <f>$H$5</f>
        <v>28.68</v>
      </c>
      <c r="F32" s="25">
        <f t="shared" si="1"/>
        <v>9.9207847422832955</v>
      </c>
      <c r="G32" s="26">
        <f>H31*$I$5</f>
        <v>18.759215257716704</v>
      </c>
      <c r="H32" s="33">
        <f t="shared" si="6"/>
        <v>835.08891155126184</v>
      </c>
      <c r="I32" s="34"/>
      <c r="J32" s="22">
        <f t="shared" si="7"/>
        <v>31</v>
      </c>
      <c r="K32" s="28">
        <f t="shared" si="0"/>
        <v>0.35466226073582086</v>
      </c>
      <c r="L32" s="14"/>
    </row>
    <row r="33" spans="3:12" x14ac:dyDescent="0.25">
      <c r="C33" s="24">
        <v>42931</v>
      </c>
      <c r="D33" s="22">
        <f t="shared" si="5"/>
        <v>26</v>
      </c>
      <c r="E33" s="23">
        <f>$H$5</f>
        <v>28.68</v>
      </c>
      <c r="F33" s="25">
        <f t="shared" si="1"/>
        <v>10.141026163561985</v>
      </c>
      <c r="G33" s="26">
        <f>H32*$I$5</f>
        <v>18.538973836438014</v>
      </c>
      <c r="H33" s="33">
        <f t="shared" si="6"/>
        <v>824.9478853876999</v>
      </c>
      <c r="I33" s="34"/>
      <c r="J33" s="22">
        <f t="shared" si="7"/>
        <v>30</v>
      </c>
      <c r="K33" s="28">
        <f t="shared" si="0"/>
        <v>0.33905358089434467</v>
      </c>
      <c r="L33" s="14"/>
    </row>
    <row r="34" spans="3:12" x14ac:dyDescent="0.25">
      <c r="C34" s="24">
        <v>42962</v>
      </c>
      <c r="D34" s="22">
        <f t="shared" si="5"/>
        <v>27</v>
      </c>
      <c r="E34" s="23">
        <f>$H$5</f>
        <v>28.68</v>
      </c>
      <c r="F34" s="25">
        <f t="shared" si="1"/>
        <v>10.366156944393062</v>
      </c>
      <c r="G34" s="26">
        <f>H33*$I$5</f>
        <v>18.313843055606938</v>
      </c>
      <c r="H34" s="33">
        <f t="shared" si="6"/>
        <v>814.58172844330682</v>
      </c>
      <c r="I34" s="34"/>
      <c r="J34" s="22">
        <f t="shared" si="7"/>
        <v>31</v>
      </c>
      <c r="K34" s="28">
        <f t="shared" si="0"/>
        <v>0.34595286006987236</v>
      </c>
      <c r="L34" s="14"/>
    </row>
    <row r="35" spans="3:12" x14ac:dyDescent="0.25">
      <c r="C35" s="24">
        <v>42993</v>
      </c>
      <c r="D35" s="22">
        <f t="shared" si="5"/>
        <v>28</v>
      </c>
      <c r="E35" s="23">
        <f>$H$5</f>
        <v>28.68</v>
      </c>
      <c r="F35" s="25">
        <f t="shared" si="1"/>
        <v>10.596285628558586</v>
      </c>
      <c r="G35" s="26">
        <f>H34*$I$5</f>
        <v>18.083714371441413</v>
      </c>
      <c r="H35" s="33">
        <f t="shared" si="6"/>
        <v>803.98544281474824</v>
      </c>
      <c r="I35" s="34"/>
      <c r="J35" s="22">
        <f t="shared" si="7"/>
        <v>31</v>
      </c>
      <c r="K35" s="28">
        <f t="shared" si="0"/>
        <v>0.34145261756342349</v>
      </c>
      <c r="L35" s="14"/>
    </row>
    <row r="36" spans="3:12" x14ac:dyDescent="0.25">
      <c r="C36" s="24">
        <v>43023</v>
      </c>
      <c r="D36" s="22">
        <f t="shared" si="5"/>
        <v>29</v>
      </c>
      <c r="E36" s="23">
        <f>$H$5</f>
        <v>28.68</v>
      </c>
      <c r="F36" s="25">
        <f t="shared" si="1"/>
        <v>10.83152316951259</v>
      </c>
      <c r="G36" s="26">
        <f>H35*$I$5</f>
        <v>17.84847683048741</v>
      </c>
      <c r="H36" s="33">
        <f t="shared" si="6"/>
        <v>793.15391964523565</v>
      </c>
      <c r="I36" s="34"/>
      <c r="J36" s="22">
        <f t="shared" si="7"/>
        <v>30</v>
      </c>
      <c r="K36" s="28">
        <f t="shared" si="0"/>
        <v>0.32598626097419187</v>
      </c>
      <c r="L36" s="14"/>
    </row>
    <row r="37" spans="3:12" x14ac:dyDescent="0.25">
      <c r="C37" s="24">
        <v>43054</v>
      </c>
      <c r="D37" s="22">
        <f t="shared" si="5"/>
        <v>30</v>
      </c>
      <c r="E37" s="23">
        <f>$H$5</f>
        <v>28.68</v>
      </c>
      <c r="F37" s="25">
        <f t="shared" si="1"/>
        <v>11.071982983875767</v>
      </c>
      <c r="G37" s="26">
        <f>H36*$I$5</f>
        <v>17.608017016124233</v>
      </c>
      <c r="H37" s="33">
        <f t="shared" si="6"/>
        <v>782.08193666135992</v>
      </c>
      <c r="I37" s="34"/>
      <c r="J37" s="22">
        <f t="shared" si="7"/>
        <v>31</v>
      </c>
      <c r="K37" s="28">
        <f t="shared" si="0"/>
        <v>0.33215019850007949</v>
      </c>
      <c r="L37" s="14"/>
    </row>
    <row r="38" spans="3:12" x14ac:dyDescent="0.25">
      <c r="C38" s="24">
        <v>43084</v>
      </c>
      <c r="D38" s="22">
        <f t="shared" si="5"/>
        <v>31</v>
      </c>
      <c r="E38" s="23">
        <f>$H$5</f>
        <v>28.68</v>
      </c>
      <c r="F38" s="25">
        <f t="shared" si="1"/>
        <v>11.317781006117809</v>
      </c>
      <c r="G38" s="26">
        <f>H37*$I$5</f>
        <v>17.362218993882191</v>
      </c>
      <c r="H38" s="33">
        <f t="shared" si="6"/>
        <v>770.76415565524212</v>
      </c>
      <c r="I38" s="34"/>
      <c r="J38" s="22">
        <f t="shared" si="7"/>
        <v>30</v>
      </c>
      <c r="K38" s="28">
        <f t="shared" si="0"/>
        <v>0.31678406797430447</v>
      </c>
      <c r="L38" s="14"/>
    </row>
    <row r="39" spans="3:12" x14ac:dyDescent="0.25">
      <c r="C39" s="24">
        <v>43115</v>
      </c>
      <c r="D39" s="22">
        <f t="shared" si="5"/>
        <v>32</v>
      </c>
      <c r="E39" s="23">
        <f>$H$5</f>
        <v>28.68</v>
      </c>
      <c r="F39" s="25">
        <f t="shared" si="1"/>
        <v>11.569035744453625</v>
      </c>
      <c r="G39" s="26">
        <f>H38*$I$5</f>
        <v>17.110964255546374</v>
      </c>
      <c r="H39" s="33">
        <f t="shared" si="6"/>
        <v>759.19511991078855</v>
      </c>
      <c r="I39" s="34"/>
      <c r="J39" s="22">
        <f t="shared" si="7"/>
        <v>31</v>
      </c>
      <c r="K39" s="28">
        <f t="shared" si="0"/>
        <v>0.3224301674261118</v>
      </c>
      <c r="L39" s="14"/>
    </row>
    <row r="40" spans="3:12" x14ac:dyDescent="0.25">
      <c r="C40" s="24">
        <v>43146</v>
      </c>
      <c r="D40" s="22">
        <f t="shared" si="5"/>
        <v>33</v>
      </c>
      <c r="E40" s="23">
        <f>$H$5</f>
        <v>28.68</v>
      </c>
      <c r="F40" s="25">
        <f t="shared" si="1"/>
        <v>11.825868337980491</v>
      </c>
      <c r="G40" s="26">
        <f>H39*$I$5</f>
        <v>16.854131662019508</v>
      </c>
      <c r="H40" s="33">
        <f t="shared" si="6"/>
        <v>747.36925157280803</v>
      </c>
      <c r="I40" s="34"/>
      <c r="J40" s="22">
        <f t="shared" si="7"/>
        <v>31</v>
      </c>
      <c r="K40" s="28">
        <f t="shared" si="0"/>
        <v>0.3174077211429715</v>
      </c>
      <c r="L40" s="14"/>
    </row>
    <row r="41" spans="3:12" x14ac:dyDescent="0.25">
      <c r="C41" s="24">
        <v>43174</v>
      </c>
      <c r="D41" s="22">
        <f t="shared" si="5"/>
        <v>34</v>
      </c>
      <c r="E41" s="23">
        <f>$H$5</f>
        <v>28.68</v>
      </c>
      <c r="F41" s="25">
        <f t="shared" si="1"/>
        <v>12.088402615083663</v>
      </c>
      <c r="G41" s="26">
        <f>H40*$I$5</f>
        <v>16.591597384916337</v>
      </c>
      <c r="H41" s="33">
        <f t="shared" si="6"/>
        <v>735.2808489577244</v>
      </c>
      <c r="I41" s="34"/>
      <c r="J41" s="22">
        <f t="shared" si="7"/>
        <v>28</v>
      </c>
      <c r="K41" s="28">
        <f t="shared" si="0"/>
        <v>0.28205373366018305</v>
      </c>
      <c r="L41" s="14"/>
    </row>
    <row r="42" spans="3:12" x14ac:dyDescent="0.25">
      <c r="C42" s="24">
        <v>43205</v>
      </c>
      <c r="D42" s="22">
        <f t="shared" si="5"/>
        <v>35</v>
      </c>
      <c r="E42" s="23">
        <f>$H$5</f>
        <v>28.68</v>
      </c>
      <c r="F42" s="25">
        <f t="shared" si="1"/>
        <v>12.356765153138518</v>
      </c>
      <c r="G42" s="26">
        <f>H41*$I$5</f>
        <v>16.323234846861482</v>
      </c>
      <c r="H42" s="33">
        <f t="shared" si="6"/>
        <v>722.92408380458585</v>
      </c>
      <c r="I42" s="34"/>
      <c r="J42" s="22">
        <f t="shared" si="7"/>
        <v>31</v>
      </c>
      <c r="K42" s="28">
        <f t="shared" si="0"/>
        <v>0.30702585839180757</v>
      </c>
      <c r="L42" s="14"/>
    </row>
    <row r="43" spans="3:12" x14ac:dyDescent="0.25">
      <c r="C43" s="24">
        <v>43235</v>
      </c>
      <c r="D43" s="22">
        <f t="shared" si="5"/>
        <v>36</v>
      </c>
      <c r="E43" s="23">
        <f>$H$5</f>
        <v>28.68</v>
      </c>
      <c r="F43" s="25">
        <f t="shared" si="1"/>
        <v>12.631085339538192</v>
      </c>
      <c r="G43" s="26">
        <f>H42*$I$5</f>
        <v>16.048914660461808</v>
      </c>
      <c r="H43" s="33">
        <f t="shared" si="6"/>
        <v>710.29299846504762</v>
      </c>
      <c r="I43" s="34"/>
      <c r="J43" s="22">
        <f t="shared" si="7"/>
        <v>30</v>
      </c>
      <c r="K43" s="28">
        <f t="shared" si="0"/>
        <v>0.29193042236913458</v>
      </c>
      <c r="L43" s="14"/>
    </row>
    <row r="44" spans="3:12" x14ac:dyDescent="0.25">
      <c r="C44" s="24">
        <v>43266</v>
      </c>
      <c r="D44" s="22">
        <f t="shared" si="5"/>
        <v>37</v>
      </c>
      <c r="E44" s="23">
        <f>$H$5</f>
        <v>28.68</v>
      </c>
      <c r="F44" s="25">
        <f t="shared" si="1"/>
        <v>12.911495434075942</v>
      </c>
      <c r="G44" s="26">
        <f>H43*$I$5</f>
        <v>15.768504565924058</v>
      </c>
      <c r="H44" s="33">
        <f t="shared" si="6"/>
        <v>697.38150303097166</v>
      </c>
      <c r="I44" s="34"/>
      <c r="J44" s="22">
        <f t="shared" si="7"/>
        <v>31</v>
      </c>
      <c r="K44" s="28">
        <f t="shared" si="0"/>
        <v>0.29617792433725365</v>
      </c>
      <c r="L44" s="14"/>
    </row>
    <row r="45" spans="3:12" x14ac:dyDescent="0.25">
      <c r="C45" s="24">
        <v>43296</v>
      </c>
      <c r="D45" s="22">
        <f t="shared" si="5"/>
        <v>38</v>
      </c>
      <c r="E45" s="23">
        <f>$H$5</f>
        <v>28.68</v>
      </c>
      <c r="F45" s="25">
        <f t="shared" si="1"/>
        <v>13.198130632712429</v>
      </c>
      <c r="G45" s="26">
        <f>H44*$I$5</f>
        <v>15.481869367287571</v>
      </c>
      <c r="H45" s="33">
        <f t="shared" si="6"/>
        <v>684.18337239825928</v>
      </c>
      <c r="I45" s="34"/>
      <c r="J45" s="22">
        <f t="shared" si="7"/>
        <v>30</v>
      </c>
      <c r="K45" s="28">
        <f t="shared" si="0"/>
        <v>0.28119936605568457</v>
      </c>
      <c r="L45" s="14"/>
    </row>
    <row r="46" spans="3:12" x14ac:dyDescent="0.25">
      <c r="C46" s="24">
        <v>43327</v>
      </c>
      <c r="D46" s="22">
        <f t="shared" si="5"/>
        <v>39</v>
      </c>
      <c r="E46" s="23">
        <f>$H$5</f>
        <v>28.68</v>
      </c>
      <c r="F46" s="25">
        <f t="shared" si="1"/>
        <v>13.491129132758642</v>
      </c>
      <c r="G46" s="26">
        <f>H45*$I$5</f>
        <v>15.188870867241357</v>
      </c>
      <c r="H46" s="33">
        <f t="shared" si="6"/>
        <v>670.69224326550068</v>
      </c>
      <c r="I46" s="34"/>
      <c r="J46" s="22">
        <f t="shared" si="7"/>
        <v>31</v>
      </c>
      <c r="K46" s="28">
        <f t="shared" si="0"/>
        <v>0.2848429957148581</v>
      </c>
      <c r="L46" s="14"/>
    </row>
    <row r="47" spans="3:12" x14ac:dyDescent="0.25">
      <c r="C47" s="24">
        <v>43358</v>
      </c>
      <c r="D47" s="22">
        <f t="shared" si="5"/>
        <v>40</v>
      </c>
      <c r="E47" s="23">
        <f>$H$5</f>
        <v>28.68</v>
      </c>
      <c r="F47" s="25">
        <f t="shared" si="1"/>
        <v>13.790632199505884</v>
      </c>
      <c r="G47" s="26">
        <f>H46*$I$5</f>
        <v>14.889367800494115</v>
      </c>
      <c r="H47" s="33">
        <f t="shared" si="6"/>
        <v>656.90161106599476</v>
      </c>
      <c r="I47" s="34"/>
      <c r="J47" s="22">
        <f t="shared" si="7"/>
        <v>31</v>
      </c>
      <c r="K47" s="28">
        <f t="shared" si="0"/>
        <v>0.27898611421972791</v>
      </c>
      <c r="L47" s="14"/>
    </row>
    <row r="48" spans="3:12" x14ac:dyDescent="0.25">
      <c r="C48" s="24">
        <v>43388</v>
      </c>
      <c r="D48" s="22">
        <f t="shared" si="5"/>
        <v>41</v>
      </c>
      <c r="E48" s="23">
        <f>$H$5</f>
        <v>28.68</v>
      </c>
      <c r="F48" s="25">
        <f t="shared" si="1"/>
        <v>14.096784234334915</v>
      </c>
      <c r="G48" s="26">
        <f>H47*$I$5</f>
        <v>14.583215765665084</v>
      </c>
      <c r="H48" s="33">
        <f t="shared" si="6"/>
        <v>642.80482683165985</v>
      </c>
      <c r="I48" s="34"/>
      <c r="J48" s="22">
        <f t="shared" si="7"/>
        <v>30</v>
      </c>
      <c r="K48" s="28">
        <f t="shared" si="0"/>
        <v>0.26419278382781219</v>
      </c>
      <c r="L48" s="14"/>
    </row>
    <row r="49" spans="3:12" x14ac:dyDescent="0.25">
      <c r="C49" s="24">
        <v>43419</v>
      </c>
      <c r="D49" s="22">
        <f t="shared" si="5"/>
        <v>42</v>
      </c>
      <c r="E49" s="23">
        <f>$H$5</f>
        <v>28.68</v>
      </c>
      <c r="F49" s="25">
        <f t="shared" si="1"/>
        <v>14.40973284433715</v>
      </c>
      <c r="G49" s="26">
        <f>H48*$I$5</f>
        <v>14.27026715566285</v>
      </c>
      <c r="H49" s="33">
        <f t="shared" si="6"/>
        <v>628.39509398732275</v>
      </c>
      <c r="I49" s="34"/>
      <c r="J49" s="22">
        <f t="shared" si="7"/>
        <v>31</v>
      </c>
      <c r="K49" s="28">
        <f t="shared" si="0"/>
        <v>0.26687939641641595</v>
      </c>
      <c r="L49" s="14"/>
    </row>
    <row r="50" spans="3:12" x14ac:dyDescent="0.25">
      <c r="C50" s="24">
        <v>43449</v>
      </c>
      <c r="D50" s="22">
        <f t="shared" si="5"/>
        <v>43</v>
      </c>
      <c r="E50" s="23">
        <f>$H$5</f>
        <v>28.68</v>
      </c>
      <c r="F50" s="25">
        <f t="shared" si="1"/>
        <v>14.729628913481434</v>
      </c>
      <c r="G50" s="26">
        <f>H49*$I$5</f>
        <v>13.950371086518565</v>
      </c>
      <c r="H50" s="33">
        <f t="shared" si="6"/>
        <v>613.66546507384135</v>
      </c>
      <c r="I50" s="34"/>
      <c r="J50" s="22">
        <f t="shared" si="7"/>
        <v>30</v>
      </c>
      <c r="K50" s="28">
        <f t="shared" si="0"/>
        <v>0.25221650614534874</v>
      </c>
      <c r="L50" s="14"/>
    </row>
    <row r="51" spans="3:12" x14ac:dyDescent="0.25">
      <c r="C51" s="24">
        <v>43480</v>
      </c>
      <c r="D51" s="22">
        <f t="shared" si="5"/>
        <v>44</v>
      </c>
      <c r="E51" s="23">
        <f>$H$5</f>
        <v>28.68</v>
      </c>
      <c r="F51" s="25">
        <f t="shared" si="1"/>
        <v>15.056626675360722</v>
      </c>
      <c r="G51" s="26">
        <f>H50*$I$5</f>
        <v>13.623373324639278</v>
      </c>
      <c r="H51" s="33">
        <f t="shared" si="6"/>
        <v>598.60883839848066</v>
      </c>
      <c r="I51" s="34"/>
      <c r="J51" s="22">
        <f t="shared" si="7"/>
        <v>31</v>
      </c>
      <c r="K51" s="28">
        <f t="shared" si="0"/>
        <v>0.25422917366783471</v>
      </c>
      <c r="L51" s="14"/>
    </row>
    <row r="52" spans="3:12" x14ac:dyDescent="0.25">
      <c r="C52" s="24">
        <v>43511</v>
      </c>
      <c r="D52" s="22">
        <f t="shared" si="5"/>
        <v>45</v>
      </c>
      <c r="E52" s="23">
        <f>$H$5</f>
        <v>28.68</v>
      </c>
      <c r="F52" s="25">
        <f t="shared" si="1"/>
        <v>15.390883787553728</v>
      </c>
      <c r="G52" s="26">
        <f>H51*$I$5</f>
        <v>13.289116212446272</v>
      </c>
      <c r="H52" s="33">
        <f t="shared" si="6"/>
        <v>583.21795461092688</v>
      </c>
      <c r="I52" s="34"/>
      <c r="J52" s="22">
        <f t="shared" si="7"/>
        <v>31</v>
      </c>
      <c r="K52" s="28">
        <f t="shared" si="0"/>
        <v>0.24769266532326062</v>
      </c>
      <c r="L52" s="14"/>
    </row>
    <row r="53" spans="3:12" x14ac:dyDescent="0.25">
      <c r="C53" s="24">
        <v>43539</v>
      </c>
      <c r="D53" s="22">
        <f t="shared" si="5"/>
        <v>46</v>
      </c>
      <c r="E53" s="23">
        <f>$H$5</f>
        <v>28.68</v>
      </c>
      <c r="F53" s="25">
        <f t="shared" si="1"/>
        <v>15.732561407637423</v>
      </c>
      <c r="G53" s="26">
        <f>H52*$I$5</f>
        <v>12.947438592362577</v>
      </c>
      <c r="H53" s="33">
        <f t="shared" si="6"/>
        <v>567.4853932032895</v>
      </c>
      <c r="I53" s="34"/>
      <c r="J53" s="22">
        <f t="shared" si="7"/>
        <v>28</v>
      </c>
      <c r="K53" s="28">
        <f t="shared" si="0"/>
        <v>0.21768739683278185</v>
      </c>
      <c r="L53" s="14"/>
    </row>
    <row r="54" spans="3:12" x14ac:dyDescent="0.25">
      <c r="C54" s="24">
        <v>43570</v>
      </c>
      <c r="D54" s="22">
        <f t="shared" si="5"/>
        <v>47</v>
      </c>
      <c r="E54" s="23">
        <f>$H$5</f>
        <v>28.68</v>
      </c>
      <c r="F54" s="25">
        <f t="shared" si="1"/>
        <v>16.081824270886973</v>
      </c>
      <c r="G54" s="26">
        <f>H53*$I$5</f>
        <v>12.598175729113027</v>
      </c>
      <c r="H54" s="33">
        <f t="shared" si="6"/>
        <v>551.40356893240255</v>
      </c>
      <c r="I54" s="34"/>
      <c r="J54" s="22">
        <f t="shared" si="7"/>
        <v>31</v>
      </c>
      <c r="K54" s="28">
        <f t="shared" si="0"/>
        <v>0.23418109572559132</v>
      </c>
      <c r="L54" s="14"/>
    </row>
    <row r="55" spans="3:12" x14ac:dyDescent="0.25">
      <c r="C55" s="24">
        <v>43600</v>
      </c>
      <c r="D55" s="22">
        <f t="shared" si="5"/>
        <v>48</v>
      </c>
      <c r="E55" s="23">
        <f>$H$5</f>
        <v>28.68</v>
      </c>
      <c r="F55" s="25">
        <f t="shared" si="1"/>
        <v>16.438840769700661</v>
      </c>
      <c r="G55" s="26">
        <f>H54*$I$5</f>
        <v>12.241159230299337</v>
      </c>
      <c r="H55" s="33">
        <f t="shared" si="6"/>
        <v>534.96472816270193</v>
      </c>
      <c r="I55" s="34"/>
      <c r="J55" s="22">
        <f t="shared" si="7"/>
        <v>30</v>
      </c>
      <c r="K55" s="28">
        <f t="shared" si="0"/>
        <v>0.21987050327487048</v>
      </c>
      <c r="L55" s="14"/>
    </row>
    <row r="56" spans="3:12" x14ac:dyDescent="0.25">
      <c r="C56" s="24">
        <v>43631</v>
      </c>
      <c r="D56" s="22">
        <f t="shared" si="5"/>
        <v>49</v>
      </c>
      <c r="E56" s="23">
        <f>$H$5</f>
        <v>28.68</v>
      </c>
      <c r="F56" s="25">
        <f t="shared" si="1"/>
        <v>16.803783034788019</v>
      </c>
      <c r="G56" s="26">
        <f>H55*$I$5</f>
        <v>11.876216965211983</v>
      </c>
      <c r="H56" s="33">
        <f t="shared" si="6"/>
        <v>518.16094512791392</v>
      </c>
      <c r="I56" s="34"/>
      <c r="J56" s="22">
        <f t="shared" si="7"/>
        <v>31</v>
      </c>
      <c r="K56" s="28">
        <f t="shared" si="0"/>
        <v>0.22006295339582502</v>
      </c>
      <c r="L56" s="14"/>
    </row>
    <row r="57" spans="3:12" x14ac:dyDescent="0.25">
      <c r="C57" s="24">
        <v>43661</v>
      </c>
      <c r="D57" s="22">
        <f t="shared" si="5"/>
        <v>50</v>
      </c>
      <c r="E57" s="23">
        <f>$H$5</f>
        <v>28.68</v>
      </c>
      <c r="F57" s="25">
        <f t="shared" si="1"/>
        <v>17.17682701816031</v>
      </c>
      <c r="G57" s="26">
        <f>H56*$I$5</f>
        <v>11.50317298183969</v>
      </c>
      <c r="H57" s="33">
        <f t="shared" si="6"/>
        <v>500.98411810975358</v>
      </c>
      <c r="I57" s="34"/>
      <c r="J57" s="22">
        <f t="shared" si="7"/>
        <v>30</v>
      </c>
      <c r="K57" s="28">
        <f t="shared" si="0"/>
        <v>0.2059044725431087</v>
      </c>
      <c r="L57" s="14"/>
    </row>
    <row r="58" spans="3:12" x14ac:dyDescent="0.25">
      <c r="C58" s="24">
        <v>43692</v>
      </c>
      <c r="D58" s="22">
        <f t="shared" si="5"/>
        <v>51</v>
      </c>
      <c r="E58" s="23">
        <f>$H$5</f>
        <v>28.68</v>
      </c>
      <c r="F58" s="25">
        <f t="shared" si="1"/>
        <v>17.558152577963469</v>
      </c>
      <c r="G58" s="26">
        <f>H57*$I$5</f>
        <v>11.121847422036531</v>
      </c>
      <c r="H58" s="33">
        <f t="shared" si="6"/>
        <v>483.4259655317901</v>
      </c>
      <c r="I58" s="34"/>
      <c r="J58" s="22">
        <f t="shared" si="7"/>
        <v>31</v>
      </c>
      <c r="K58" s="28">
        <f t="shared" si="0"/>
        <v>0.20531100756135121</v>
      </c>
      <c r="L58" s="14"/>
    </row>
    <row r="59" spans="3:12" x14ac:dyDescent="0.25">
      <c r="C59" s="24">
        <v>43723</v>
      </c>
      <c r="D59" s="22">
        <f t="shared" si="5"/>
        <v>52</v>
      </c>
      <c r="E59" s="23">
        <f>$H$5</f>
        <v>28.68</v>
      </c>
      <c r="F59" s="25">
        <f t="shared" si="1"/>
        <v>17.947943565194258</v>
      </c>
      <c r="G59" s="26">
        <f>H58*$I$5</f>
        <v>10.73205643480574</v>
      </c>
      <c r="H59" s="33">
        <f t="shared" si="6"/>
        <v>465.47802196659586</v>
      </c>
      <c r="I59" s="34"/>
      <c r="J59" s="22">
        <f t="shared" si="7"/>
        <v>31</v>
      </c>
      <c r="K59" s="28">
        <f t="shared" si="0"/>
        <v>0.19768851592921322</v>
      </c>
      <c r="L59" s="14"/>
    </row>
    <row r="60" spans="3:12" x14ac:dyDescent="0.25">
      <c r="C60" s="24">
        <v>43753</v>
      </c>
      <c r="D60" s="22">
        <f t="shared" si="5"/>
        <v>53</v>
      </c>
      <c r="E60" s="23">
        <f>$H$5</f>
        <v>28.68</v>
      </c>
      <c r="F60" s="25">
        <f t="shared" si="1"/>
        <v>18.346387912341569</v>
      </c>
      <c r="G60" s="26">
        <f>H59*$I$5</f>
        <v>10.333612087658429</v>
      </c>
      <c r="H60" s="33">
        <f t="shared" si="6"/>
        <v>447.13163405425428</v>
      </c>
      <c r="I60" s="34"/>
      <c r="J60" s="22">
        <f t="shared" si="7"/>
        <v>30</v>
      </c>
      <c r="K60" s="28">
        <f t="shared" si="0"/>
        <v>0.1837711015962985</v>
      </c>
      <c r="L60" s="14"/>
    </row>
    <row r="61" spans="3:12" x14ac:dyDescent="0.25">
      <c r="C61" s="24">
        <v>43784</v>
      </c>
      <c r="D61" s="22">
        <f t="shared" si="5"/>
        <v>54</v>
      </c>
      <c r="E61" s="23">
        <f>$H$5</f>
        <v>28.68</v>
      </c>
      <c r="F61" s="25">
        <f t="shared" si="1"/>
        <v>18.753677723995555</v>
      </c>
      <c r="G61" s="26">
        <f>H60*$I$5</f>
        <v>9.9263222760044449</v>
      </c>
      <c r="H61" s="33">
        <f t="shared" si="6"/>
        <v>428.37795633025871</v>
      </c>
      <c r="I61" s="34"/>
      <c r="J61" s="22">
        <f t="shared" si="7"/>
        <v>31</v>
      </c>
      <c r="K61" s="28">
        <f t="shared" si="0"/>
        <v>0.18193211805346085</v>
      </c>
      <c r="L61" s="14"/>
    </row>
    <row r="62" spans="3:12" x14ac:dyDescent="0.25">
      <c r="C62" s="24">
        <v>43814</v>
      </c>
      <c r="D62" s="22">
        <f t="shared" ref="D62:D79" si="8">D61+1</f>
        <v>55</v>
      </c>
      <c r="E62" s="23">
        <f>$H$5</f>
        <v>28.68</v>
      </c>
      <c r="F62" s="25">
        <f t="shared" si="1"/>
        <v>19.170009369468254</v>
      </c>
      <c r="G62" s="26">
        <f>H61*$I$5</f>
        <v>9.5099906305317443</v>
      </c>
      <c r="H62" s="33">
        <f t="shared" ref="H62:H67" si="9">H61-F62</f>
        <v>409.20794696079048</v>
      </c>
      <c r="I62" s="34"/>
      <c r="J62" s="22">
        <f t="shared" ref="J62:J67" si="10">_xlfn.DAYS(C62,C61)</f>
        <v>30</v>
      </c>
      <c r="K62" s="28">
        <f t="shared" si="0"/>
        <v>0.16818446620088487</v>
      </c>
      <c r="L62" s="14"/>
    </row>
    <row r="63" spans="3:12" x14ac:dyDescent="0.25">
      <c r="C63" s="24">
        <v>43845</v>
      </c>
      <c r="D63" s="22">
        <f t="shared" si="8"/>
        <v>56</v>
      </c>
      <c r="E63" s="23">
        <f>$H$5</f>
        <v>28.68</v>
      </c>
      <c r="F63" s="25">
        <f t="shared" si="1"/>
        <v>19.59558357747045</v>
      </c>
      <c r="G63" s="26">
        <f>H62*$I$5</f>
        <v>9.0844164225295483</v>
      </c>
      <c r="H63" s="33">
        <f t="shared" si="9"/>
        <v>389.61236338332003</v>
      </c>
      <c r="I63" s="34"/>
      <c r="J63" s="22">
        <f t="shared" si="10"/>
        <v>31</v>
      </c>
      <c r="K63" s="28">
        <f t="shared" si="0"/>
        <v>0.16546837072889597</v>
      </c>
      <c r="L63" s="14"/>
    </row>
    <row r="64" spans="3:12" x14ac:dyDescent="0.25">
      <c r="C64" s="24">
        <v>43876</v>
      </c>
      <c r="D64" s="22">
        <f t="shared" si="8"/>
        <v>57</v>
      </c>
      <c r="E64" s="23">
        <f>$H$5</f>
        <v>28.68</v>
      </c>
      <c r="F64" s="25">
        <f t="shared" si="1"/>
        <v>20.030605532890295</v>
      </c>
      <c r="G64" s="26">
        <f>H63*$I$5</f>
        <v>8.6493944671097047</v>
      </c>
      <c r="H64" s="33">
        <f t="shared" si="9"/>
        <v>369.58175785042971</v>
      </c>
      <c r="I64" s="34"/>
      <c r="J64" s="22">
        <f t="shared" si="10"/>
        <v>31</v>
      </c>
      <c r="K64" s="28">
        <f t="shared" si="0"/>
        <v>0.15696137255907747</v>
      </c>
      <c r="L64" s="14"/>
    </row>
    <row r="65" spans="3:12" x14ac:dyDescent="0.25">
      <c r="C65" s="24">
        <v>43905</v>
      </c>
      <c r="D65" s="22">
        <f t="shared" si="8"/>
        <v>58</v>
      </c>
      <c r="E65" s="23">
        <f>$H$5</f>
        <v>28.68</v>
      </c>
      <c r="F65" s="25">
        <f t="shared" si="1"/>
        <v>20.475284975720459</v>
      </c>
      <c r="G65" s="26">
        <f>H64*$I$5</f>
        <v>8.2047150242795404</v>
      </c>
      <c r="H65" s="33">
        <f t="shared" si="9"/>
        <v>349.10647287470925</v>
      </c>
      <c r="I65" s="34"/>
      <c r="J65" s="22">
        <f t="shared" si="10"/>
        <v>29</v>
      </c>
      <c r="K65" s="28">
        <f t="shared" si="0"/>
        <v>0.13870000167312196</v>
      </c>
      <c r="L65" s="14"/>
    </row>
    <row r="66" spans="3:12" x14ac:dyDescent="0.25">
      <c r="C66" s="24">
        <v>43936</v>
      </c>
      <c r="D66" s="22">
        <f t="shared" si="8"/>
        <v>59</v>
      </c>
      <c r="E66" s="23">
        <f>$H$5</f>
        <v>28.68</v>
      </c>
      <c r="F66" s="25">
        <f t="shared" si="1"/>
        <v>20.929836302181453</v>
      </c>
      <c r="G66" s="26">
        <f>H65*$I$5</f>
        <v>7.7501636978185457</v>
      </c>
      <c r="H66" s="33">
        <f t="shared" si="9"/>
        <v>328.1766365725278</v>
      </c>
      <c r="I66" s="34"/>
      <c r="J66" s="22">
        <f t="shared" si="10"/>
        <v>31</v>
      </c>
      <c r="K66" s="28">
        <f t="shared" si="0"/>
        <v>0.13937661755235253</v>
      </c>
      <c r="L66" s="14"/>
    </row>
    <row r="67" spans="3:12" x14ac:dyDescent="0.25">
      <c r="C67" s="24">
        <v>43966</v>
      </c>
      <c r="D67" s="22">
        <f t="shared" si="8"/>
        <v>60</v>
      </c>
      <c r="E67" s="23">
        <f>$H$5</f>
        <v>28.68</v>
      </c>
      <c r="F67" s="25">
        <f t="shared" si="1"/>
        <v>21.394478668089882</v>
      </c>
      <c r="G67" s="26">
        <f>H66*$I$5</f>
        <v>7.2855213319101173</v>
      </c>
      <c r="H67" s="33">
        <f t="shared" si="9"/>
        <v>306.7821579044379</v>
      </c>
      <c r="I67" s="34"/>
      <c r="J67" s="22">
        <f t="shared" si="10"/>
        <v>30</v>
      </c>
      <c r="K67" s="28">
        <f t="shared" si="0"/>
        <v>0.12608746689872397</v>
      </c>
      <c r="L67" s="14"/>
    </row>
    <row r="68" spans="3:12" x14ac:dyDescent="0.25">
      <c r="C68" s="24">
        <v>43997</v>
      </c>
      <c r="D68" s="22">
        <f t="shared" si="8"/>
        <v>61</v>
      </c>
      <c r="E68" s="23">
        <f>$H$5</f>
        <v>28.68</v>
      </c>
      <c r="F68" s="25">
        <f t="shared" si="1"/>
        <v>21.869436094521479</v>
      </c>
      <c r="G68" s="26">
        <f>H67*$I$5</f>
        <v>6.8105639054785216</v>
      </c>
      <c r="H68" s="33">
        <f t="shared" ref="H68:H79" si="11">H67-F68</f>
        <v>284.91272180991643</v>
      </c>
      <c r="I68" s="34"/>
      <c r="J68" s="22">
        <f t="shared" ref="J68:J79" si="12">_xlfn.DAYS(C68,C67)</f>
        <v>31</v>
      </c>
      <c r="K68" s="28">
        <f t="shared" si="0"/>
        <v>0.12100243295267149</v>
      </c>
      <c r="L68" s="14"/>
    </row>
    <row r="69" spans="3:12" x14ac:dyDescent="0.25">
      <c r="C69" s="24">
        <v>44027</v>
      </c>
      <c r="D69" s="22">
        <f t="shared" si="8"/>
        <v>62</v>
      </c>
      <c r="E69" s="23">
        <f>$H$5</f>
        <v>28.68</v>
      </c>
      <c r="F69" s="25">
        <f t="shared" si="1"/>
        <v>22.354937575819854</v>
      </c>
      <c r="G69" s="26">
        <f>H68*$I$5</f>
        <v>6.3250624241801452</v>
      </c>
      <c r="H69" s="33">
        <f t="shared" si="11"/>
        <v>262.55778423409657</v>
      </c>
      <c r="I69" s="34"/>
      <c r="J69" s="22">
        <f t="shared" si="12"/>
        <v>30</v>
      </c>
      <c r="K69" s="28">
        <f t="shared" si="0"/>
        <v>0.10791124932021369</v>
      </c>
      <c r="L69" s="14"/>
    </row>
    <row r="70" spans="3:12" x14ac:dyDescent="0.25">
      <c r="C70" s="24">
        <v>44058</v>
      </c>
      <c r="D70" s="22">
        <f t="shared" si="8"/>
        <v>63</v>
      </c>
      <c r="E70" s="23">
        <f>$H$5</f>
        <v>28.68</v>
      </c>
      <c r="F70" s="25">
        <f t="shared" si="1"/>
        <v>22.851217190003055</v>
      </c>
      <c r="G70" s="26">
        <f>H69*$I$5</f>
        <v>5.8287828099969445</v>
      </c>
      <c r="H70" s="33">
        <f t="shared" si="11"/>
        <v>239.7065670440935</v>
      </c>
      <c r="I70" s="34"/>
      <c r="J70" s="22">
        <f t="shared" si="12"/>
        <v>31</v>
      </c>
      <c r="K70" s="28">
        <f t="shared" si="0"/>
        <v>0.1018033790236265</v>
      </c>
      <c r="L70" s="14"/>
    </row>
    <row r="71" spans="3:12" x14ac:dyDescent="0.25">
      <c r="C71" s="24">
        <v>44089</v>
      </c>
      <c r="D71" s="22">
        <f t="shared" si="8"/>
        <v>64</v>
      </c>
      <c r="E71" s="23">
        <f>$H$5</f>
        <v>28.68</v>
      </c>
      <c r="F71" s="25">
        <f t="shared" si="1"/>
        <v>23.358514211621124</v>
      </c>
      <c r="G71" s="26">
        <f>H70*$I$5</f>
        <v>5.321485788378876</v>
      </c>
      <c r="H71" s="33">
        <f t="shared" si="11"/>
        <v>216.34805283247238</v>
      </c>
      <c r="I71" s="34"/>
      <c r="J71" s="22">
        <f t="shared" si="12"/>
        <v>31</v>
      </c>
      <c r="K71" s="28">
        <f t="shared" si="0"/>
        <v>9.1883018037951014E-2</v>
      </c>
      <c r="L71" s="14"/>
    </row>
    <row r="72" spans="3:12" x14ac:dyDescent="0.25">
      <c r="C72" s="24">
        <v>44119</v>
      </c>
      <c r="D72" s="22">
        <f t="shared" si="8"/>
        <v>65</v>
      </c>
      <c r="E72" s="23">
        <f>$H$5</f>
        <v>28.68</v>
      </c>
      <c r="F72" s="25">
        <f t="shared" si="1"/>
        <v>23.877073227119112</v>
      </c>
      <c r="G72" s="26">
        <f>H71*$I$5</f>
        <v>4.8029267728808867</v>
      </c>
      <c r="H72" s="33">
        <f t="shared" si="11"/>
        <v>192.47097960535325</v>
      </c>
      <c r="I72" s="34"/>
      <c r="J72" s="22">
        <f t="shared" si="12"/>
        <v>30</v>
      </c>
      <c r="K72" s="28">
        <f t="shared" si="0"/>
        <v>7.9105572617800185E-2</v>
      </c>
      <c r="L72" s="14"/>
    </row>
    <row r="73" spans="3:12" x14ac:dyDescent="0.25">
      <c r="C73" s="24">
        <v>44150</v>
      </c>
      <c r="D73" s="22">
        <f t="shared" si="8"/>
        <v>66</v>
      </c>
      <c r="E73" s="23">
        <f>$H$5</f>
        <v>28.68</v>
      </c>
      <c r="F73" s="25">
        <f t="shared" si="1"/>
        <v>24.407144252761157</v>
      </c>
      <c r="G73" s="26">
        <f>H72*$I$5</f>
        <v>4.2728557472388422</v>
      </c>
      <c r="H73" s="33">
        <f t="shared" si="11"/>
        <v>168.06383535259209</v>
      </c>
      <c r="I73" s="34"/>
      <c r="J73" s="22">
        <f t="shared" si="12"/>
        <v>31</v>
      </c>
      <c r="K73" s="28">
        <f t="shared" ref="K73:K79" si="13">H73*(J73*0.00137)/100</f>
        <v>7.1376710874245852E-2</v>
      </c>
      <c r="L73" s="14"/>
    </row>
    <row r="74" spans="3:12" x14ac:dyDescent="0.25">
      <c r="C74" s="24">
        <v>44180</v>
      </c>
      <c r="D74" s="22">
        <f t="shared" si="8"/>
        <v>67</v>
      </c>
      <c r="E74" s="23">
        <f>$H$5</f>
        <v>28.68</v>
      </c>
      <c r="F74" s="25">
        <f t="shared" ref="F74:F79" si="14">E74-G74</f>
        <v>24.948982855172456</v>
      </c>
      <c r="G74" s="26">
        <f>H73*$I$5</f>
        <v>3.7310171448275447</v>
      </c>
      <c r="H74" s="33">
        <f t="shared" si="11"/>
        <v>143.11485249741963</v>
      </c>
      <c r="I74" s="34"/>
      <c r="J74" s="22">
        <f t="shared" si="12"/>
        <v>30</v>
      </c>
      <c r="K74" s="28">
        <f t="shared" si="13"/>
        <v>5.8820204376439464E-2</v>
      </c>
      <c r="L74" s="14"/>
    </row>
    <row r="75" spans="3:12" x14ac:dyDescent="0.25">
      <c r="C75" s="24">
        <v>44211</v>
      </c>
      <c r="D75" s="22">
        <f t="shared" si="8"/>
        <v>68</v>
      </c>
      <c r="E75" s="23">
        <f>$H$5</f>
        <v>28.68</v>
      </c>
      <c r="F75" s="25">
        <f t="shared" si="14"/>
        <v>25.502850274557282</v>
      </c>
      <c r="G75" s="26">
        <f>H74*$I$5</f>
        <v>3.1771497254427161</v>
      </c>
      <c r="H75" s="33">
        <f t="shared" si="11"/>
        <v>117.61200222286234</v>
      </c>
      <c r="I75" s="34"/>
      <c r="J75" s="22">
        <f t="shared" si="12"/>
        <v>31</v>
      </c>
      <c r="K75" s="28">
        <f t="shared" si="13"/>
        <v>4.994981734404963E-2</v>
      </c>
      <c r="L75" s="14"/>
    </row>
    <row r="76" spans="3:12" x14ac:dyDescent="0.25">
      <c r="C76" s="24">
        <v>44242</v>
      </c>
      <c r="D76" s="22">
        <f t="shared" si="8"/>
        <v>69</v>
      </c>
      <c r="E76" s="23">
        <f>$H$5</f>
        <v>28.68</v>
      </c>
      <c r="F76" s="25">
        <f t="shared" si="14"/>
        <v>26.069013550652457</v>
      </c>
      <c r="G76" s="26">
        <f>H75*$I$5</f>
        <v>2.6109864493475441</v>
      </c>
      <c r="H76" s="33">
        <f t="shared" si="11"/>
        <v>91.542988672209887</v>
      </c>
      <c r="I76" s="34"/>
      <c r="J76" s="22">
        <f t="shared" si="12"/>
        <v>31</v>
      </c>
      <c r="K76" s="28">
        <f t="shared" si="13"/>
        <v>3.8878307289087533E-2</v>
      </c>
      <c r="L76" s="14"/>
    </row>
    <row r="77" spans="3:12" x14ac:dyDescent="0.25">
      <c r="C77" s="24">
        <v>44270</v>
      </c>
      <c r="D77" s="22">
        <f t="shared" si="8"/>
        <v>70</v>
      </c>
      <c r="E77" s="23">
        <f>$H$5</f>
        <v>28.68</v>
      </c>
      <c r="F77" s="25">
        <f t="shared" si="14"/>
        <v>26.647745651476939</v>
      </c>
      <c r="G77" s="26">
        <f>H76*$I$5</f>
        <v>2.0322543485230598</v>
      </c>
      <c r="H77" s="33">
        <f t="shared" si="11"/>
        <v>64.895243020732948</v>
      </c>
      <c r="I77" s="34"/>
      <c r="J77" s="22">
        <f t="shared" si="12"/>
        <v>28</v>
      </c>
      <c r="K77" s="28">
        <f t="shared" si="13"/>
        <v>2.4893815222753156E-2</v>
      </c>
      <c r="L77" s="14"/>
    </row>
    <row r="78" spans="3:12" x14ac:dyDescent="0.25">
      <c r="C78" s="24">
        <v>44301</v>
      </c>
      <c r="D78" s="22">
        <f t="shared" si="8"/>
        <v>71</v>
      </c>
      <c r="E78" s="23">
        <f>$H$5</f>
        <v>28.68</v>
      </c>
      <c r="F78" s="25">
        <f t="shared" si="14"/>
        <v>27.239325604939729</v>
      </c>
      <c r="G78" s="26">
        <f>H77*$I$5</f>
        <v>1.4406743950602716</v>
      </c>
      <c r="H78" s="33">
        <f t="shared" si="11"/>
        <v>37.655917415793219</v>
      </c>
      <c r="I78" s="34"/>
      <c r="J78" s="22">
        <f t="shared" si="12"/>
        <v>31</v>
      </c>
      <c r="K78" s="28">
        <f t="shared" si="13"/>
        <v>1.5992468126487379E-2</v>
      </c>
      <c r="L78" s="14"/>
    </row>
    <row r="79" spans="3:12" x14ac:dyDescent="0.25">
      <c r="C79" s="24">
        <v>44331</v>
      </c>
      <c r="D79" s="22">
        <f t="shared" si="8"/>
        <v>72</v>
      </c>
      <c r="E79" s="23">
        <f>$H$5</f>
        <v>28.68</v>
      </c>
      <c r="F79" s="25">
        <f t="shared" si="14"/>
        <v>27.84403863336939</v>
      </c>
      <c r="G79" s="26">
        <f>H78*$I$5</f>
        <v>0.83596136663060949</v>
      </c>
      <c r="H79" s="33">
        <f t="shared" si="11"/>
        <v>9.8118787824238289</v>
      </c>
      <c r="I79" s="34"/>
      <c r="J79" s="22">
        <f t="shared" si="12"/>
        <v>30</v>
      </c>
      <c r="K79" s="28">
        <f t="shared" si="13"/>
        <v>4.0326821795761934E-3</v>
      </c>
      <c r="L79" s="14"/>
    </row>
  </sheetData>
  <mergeCells count="75">
    <mergeCell ref="H78:I78"/>
    <mergeCell ref="H79:I79"/>
    <mergeCell ref="J4:K4"/>
    <mergeCell ref="J5:K5"/>
    <mergeCell ref="H72:I72"/>
    <mergeCell ref="H73:I73"/>
    <mergeCell ref="H74:I74"/>
    <mergeCell ref="H75:I75"/>
    <mergeCell ref="H76:I76"/>
    <mergeCell ref="H77:I77"/>
    <mergeCell ref="H66:I66"/>
    <mergeCell ref="H67:I67"/>
    <mergeCell ref="H68:I68"/>
    <mergeCell ref="H69:I69"/>
    <mergeCell ref="H70:I70"/>
    <mergeCell ref="H71:I71"/>
    <mergeCell ref="H60:I60"/>
    <mergeCell ref="H61:I61"/>
    <mergeCell ref="H62:I62"/>
    <mergeCell ref="H63:I63"/>
    <mergeCell ref="H64:I64"/>
    <mergeCell ref="H65:I65"/>
    <mergeCell ref="H54:I54"/>
    <mergeCell ref="H55:I55"/>
    <mergeCell ref="H56:I56"/>
    <mergeCell ref="H57:I57"/>
    <mergeCell ref="H58:I58"/>
    <mergeCell ref="H59:I59"/>
    <mergeCell ref="H48:I48"/>
    <mergeCell ref="H49:I49"/>
    <mergeCell ref="H50:I50"/>
    <mergeCell ref="H51:I51"/>
    <mergeCell ref="H52:I52"/>
    <mergeCell ref="H53:I53"/>
    <mergeCell ref="H42:I42"/>
    <mergeCell ref="H43:I43"/>
    <mergeCell ref="H44:I44"/>
    <mergeCell ref="H45:I45"/>
    <mergeCell ref="H46:I46"/>
    <mergeCell ref="H47:I47"/>
    <mergeCell ref="H36:I36"/>
    <mergeCell ref="H37:I37"/>
    <mergeCell ref="H38:I38"/>
    <mergeCell ref="H39:I39"/>
    <mergeCell ref="H40:I40"/>
    <mergeCell ref="H41:I41"/>
    <mergeCell ref="H30:I30"/>
    <mergeCell ref="H31:I31"/>
    <mergeCell ref="H32:I32"/>
    <mergeCell ref="H33:I33"/>
    <mergeCell ref="H34:I34"/>
    <mergeCell ref="H35:I35"/>
    <mergeCell ref="H24:I24"/>
    <mergeCell ref="H25:I25"/>
    <mergeCell ref="H26:I26"/>
    <mergeCell ref="H27:I27"/>
    <mergeCell ref="H28:I28"/>
    <mergeCell ref="H29:I29"/>
    <mergeCell ref="H18:I18"/>
    <mergeCell ref="H19:I19"/>
    <mergeCell ref="H20:I20"/>
    <mergeCell ref="H21:I21"/>
    <mergeCell ref="H22:I22"/>
    <mergeCell ref="H23:I23"/>
    <mergeCell ref="H12:I12"/>
    <mergeCell ref="H13:I13"/>
    <mergeCell ref="H14:I14"/>
    <mergeCell ref="H15:I15"/>
    <mergeCell ref="H16:I16"/>
    <mergeCell ref="H17:I17"/>
    <mergeCell ref="H7:I7"/>
    <mergeCell ref="H9:I9"/>
    <mergeCell ref="H8:I8"/>
    <mergeCell ref="H10:I10"/>
    <mergeCell ref="H11:I1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J8"/>
  <sheetViews>
    <sheetView workbookViewId="0">
      <selection activeCell="G5" sqref="G5"/>
    </sheetView>
  </sheetViews>
  <sheetFormatPr defaultRowHeight="15" x14ac:dyDescent="0.25"/>
  <cols>
    <col min="4" max="4" width="23.7109375" customWidth="1"/>
  </cols>
  <sheetData>
    <row r="3" spans="4:10" ht="15.75" thickBot="1" x14ac:dyDescent="0.3"/>
    <row r="4" spans="4:10" ht="15.75" thickBot="1" x14ac:dyDescent="0.3">
      <c r="D4" s="5" t="s">
        <v>0</v>
      </c>
      <c r="E4" s="6" t="s">
        <v>1</v>
      </c>
      <c r="F4" s="6" t="s">
        <v>2</v>
      </c>
      <c r="G4" s="7" t="s">
        <v>3</v>
      </c>
    </row>
    <row r="5" spans="4:10" ht="15.75" thickBot="1" x14ac:dyDescent="0.3">
      <c r="D5" s="4">
        <v>1000</v>
      </c>
      <c r="E5" s="3">
        <v>60</v>
      </c>
      <c r="F5" s="3">
        <v>31.17</v>
      </c>
      <c r="G5" s="2"/>
    </row>
    <row r="8" spans="4:10" x14ac:dyDescent="0.25">
      <c r="J8" s="8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Fernando Ribeiro Pereira</dc:creator>
  <cp:lastModifiedBy>Luiz Fernando Ribeiro Pereira</cp:lastModifiedBy>
  <dcterms:created xsi:type="dcterms:W3CDTF">2015-05-15T01:07:11Z</dcterms:created>
  <dcterms:modified xsi:type="dcterms:W3CDTF">2015-05-16T03:14:12Z</dcterms:modified>
</cp:coreProperties>
</file>